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hedu-my.sharepoint.com/personal/ksikora_live_ath_edu_pl/Documents/statystyka medyczna/ZADANIA/"/>
    </mc:Choice>
  </mc:AlternateContent>
  <xr:revisionPtr revIDLastSave="1" documentId="8_{B4D659EC-DACF-4B3A-8929-8DD101A82564}" xr6:coauthVersionLast="36" xr6:coauthVersionMax="36" xr10:uidLastSave="{07E4C561-51C4-4F48-8542-D5C12D35E006}"/>
  <bookViews>
    <workbookView xWindow="0" yWindow="465" windowWidth="28800" windowHeight="16215" activeTab="1" xr2:uid="{3B644845-A319-8046-9B79-1BE007148772}"/>
  </bookViews>
  <sheets>
    <sheet name="Przykład" sheetId="1" r:id="rId1"/>
    <sheet name="Arkusz1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2" l="1"/>
  <c r="H56" i="2"/>
  <c r="E56" i="2"/>
  <c r="H55" i="2"/>
  <c r="H54" i="2"/>
  <c r="F60" i="2"/>
  <c r="F58" i="2"/>
  <c r="G46" i="2"/>
  <c r="G44" i="2"/>
  <c r="H37" i="2" a="1"/>
  <c r="H39" i="2" s="1"/>
  <c r="D26" i="2"/>
  <c r="G9" i="2"/>
  <c r="G8" i="2"/>
  <c r="G7" i="2"/>
  <c r="H40" i="2" l="1"/>
  <c r="H38" i="2"/>
  <c r="H37" i="2"/>
  <c r="A19" i="1"/>
  <c r="I6" i="1" l="1"/>
  <c r="A12" i="1"/>
  <c r="E3" i="1"/>
  <c r="E16" i="1"/>
  <c r="E15" i="1"/>
  <c r="E13" i="1"/>
  <c r="E14" i="1"/>
  <c r="E12" i="1"/>
  <c r="E10" i="1"/>
  <c r="E11" i="1"/>
  <c r="E9" i="1"/>
  <c r="E6" i="1"/>
  <c r="E7" i="1"/>
  <c r="E8" i="1"/>
  <c r="E5" i="1"/>
  <c r="E4" i="1"/>
  <c r="E18" i="1" l="1"/>
</calcChain>
</file>

<file path=xl/sharedStrings.xml><?xml version="1.0" encoding="utf-8"?>
<sst xmlns="http://schemas.openxmlformats.org/spreadsheetml/2006/main" count="27" uniqueCount="24">
  <si>
    <t xml:space="preserve">ZADANIE 1 </t>
  </si>
  <si>
    <t xml:space="preserve">ZADANIE 3 </t>
  </si>
  <si>
    <t xml:space="preserve">ZADANIE 4 </t>
  </si>
  <si>
    <t>masa szczurow (g)</t>
  </si>
  <si>
    <t>stężenie peptydu</t>
  </si>
  <si>
    <t xml:space="preserve">liczebność </t>
  </si>
  <si>
    <t>gęstość zaludnienia (osob/km^2)</t>
  </si>
  <si>
    <t xml:space="preserve">średnia harmoniczna </t>
  </si>
  <si>
    <t xml:space="preserve">srednia </t>
  </si>
  <si>
    <t xml:space="preserve">ZADANIE 2 </t>
  </si>
  <si>
    <t>waga</t>
  </si>
  <si>
    <t>grupa A</t>
  </si>
  <si>
    <t>grupa B</t>
  </si>
  <si>
    <t xml:space="preserve">srednia geometryczna </t>
  </si>
  <si>
    <t xml:space="preserve">srednia wazona </t>
  </si>
  <si>
    <t xml:space="preserve">dla szeregu szczegołowego </t>
  </si>
  <si>
    <t>A</t>
  </si>
  <si>
    <t>B</t>
  </si>
  <si>
    <t>śr. ważona</t>
  </si>
  <si>
    <t>gęstość z.</t>
  </si>
  <si>
    <t>X</t>
  </si>
  <si>
    <t>arytm</t>
  </si>
  <si>
    <t>harm</t>
  </si>
  <si>
    <t>pow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</si>
</sst>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5" borderId="0" xfId="0" applyNumberFormat="1" applyFont="1" applyFill="1"/>
    <xf numFmtId="0" fontId="0" fillId="5" borderId="0" xfId="0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5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Arkusz1!$D$7:$D$14</c:f>
              <c:numCache>
                <c:formatCode>General</c:formatCode>
                <c:ptCount val="8"/>
                <c:pt idx="0">
                  <c:v>160</c:v>
                </c:pt>
                <c:pt idx="1">
                  <c:v>170</c:v>
                </c:pt>
                <c:pt idx="2">
                  <c:v>180</c:v>
                </c:pt>
                <c:pt idx="3">
                  <c:v>185</c:v>
                </c:pt>
                <c:pt idx="4">
                  <c:v>190</c:v>
                </c:pt>
                <c:pt idx="5">
                  <c:v>195</c:v>
                </c:pt>
                <c:pt idx="6">
                  <c:v>200</c:v>
                </c:pt>
                <c:pt idx="7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2-45F1-BEAF-75ECF328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964504"/>
        <c:axId val="568965160"/>
      </c:barChart>
      <c:catAx>
        <c:axId val="56896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8965160"/>
        <c:crosses val="autoZero"/>
        <c:auto val="1"/>
        <c:lblAlgn val="ctr"/>
        <c:lblOffset val="100"/>
        <c:noMultiLvlLbl val="0"/>
      </c:catAx>
      <c:valAx>
        <c:axId val="56896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6896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Arkusz1!$G$37:$G$40</c:f>
              <c:numCache>
                <c:formatCode>General</c:formatCode>
                <c:ptCount val="4"/>
                <c:pt idx="0">
                  <c:v>100</c:v>
                </c:pt>
                <c:pt idx="1">
                  <c:v>1000</c:v>
                </c:pt>
                <c:pt idx="2">
                  <c:v>10000</c:v>
                </c:pt>
                <c:pt idx="3">
                  <c:v>100000</c:v>
                </c:pt>
              </c:numCache>
            </c:numRef>
          </c:cat>
          <c:val>
            <c:numRef>
              <c:f>Arkusz1!$H$37:$H$40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0-4443-8B3C-EC268396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019488"/>
        <c:axId val="574019816"/>
      </c:barChart>
      <c:catAx>
        <c:axId val="5740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4019816"/>
        <c:crosses val="autoZero"/>
        <c:auto val="1"/>
        <c:lblAlgn val="ctr"/>
        <c:lblOffset val="100"/>
        <c:noMultiLvlLbl val="0"/>
      </c:catAx>
      <c:valAx>
        <c:axId val="57401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7401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100012</xdr:colOff>
      <xdr:row>1</xdr:row>
      <xdr:rowOff>171450</xdr:rowOff>
    </xdr:from>
    <xdr:to>
      <xdr:col>24</xdr:col>
      <xdr:colOff>557212</xdr:colOff>
      <xdr:row>15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5BFEDE7-EDC1-43E2-A9B4-D4E42127A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34</xdr:row>
      <xdr:rowOff>31750</xdr:rowOff>
    </xdr:from>
    <xdr:to>
      <xdr:col>16</xdr:col>
      <xdr:colOff>581025</xdr:colOff>
      <xdr:row>47</xdr:row>
      <xdr:rowOff>133350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4427F2E-7BBF-43F7-9707-BA0684AD6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B049-6515-514B-8407-75BFAF17E52A}">
  <dimension ref="A1:K19"/>
  <sheetViews>
    <sheetView zoomScale="150" workbookViewId="0">
      <selection activeCell="A6" sqref="A6"/>
    </sheetView>
  </sheetViews>
  <sheetFormatPr defaultColWidth="11" defaultRowHeight="15.75" x14ac:dyDescent="0.25"/>
  <cols>
    <col min="1" max="1" width="18.375" customWidth="1"/>
    <col min="5" max="5" width="15.5" customWidth="1"/>
    <col min="9" max="9" width="12.625" customWidth="1"/>
    <col min="10" max="10" width="13.5" customWidth="1"/>
  </cols>
  <sheetData>
    <row r="1" spans="1:11" x14ac:dyDescent="0.25">
      <c r="A1" s="12" t="s">
        <v>0</v>
      </c>
      <c r="B1" s="12"/>
      <c r="C1" s="12"/>
      <c r="E1" s="13" t="s">
        <v>1</v>
      </c>
      <c r="F1" s="13"/>
      <c r="G1" s="13"/>
      <c r="I1" s="14" t="s">
        <v>2</v>
      </c>
      <c r="J1" s="14"/>
      <c r="K1" s="14"/>
    </row>
    <row r="2" spans="1:11" x14ac:dyDescent="0.25">
      <c r="A2" s="3" t="s">
        <v>3</v>
      </c>
      <c r="B2" s="2"/>
      <c r="E2" s="1" t="s">
        <v>4</v>
      </c>
      <c r="I2" t="s">
        <v>5</v>
      </c>
      <c r="J2" t="s">
        <v>6</v>
      </c>
    </row>
    <row r="3" spans="1:11" x14ac:dyDescent="0.25">
      <c r="A3">
        <v>170</v>
      </c>
      <c r="E3">
        <f>10^2</f>
        <v>100</v>
      </c>
      <c r="I3">
        <v>60000</v>
      </c>
      <c r="J3">
        <v>400</v>
      </c>
    </row>
    <row r="4" spans="1:11" x14ac:dyDescent="0.25">
      <c r="A4">
        <v>180</v>
      </c>
      <c r="E4">
        <f>10^2</f>
        <v>100</v>
      </c>
      <c r="I4">
        <v>60000</v>
      </c>
      <c r="J4">
        <v>600</v>
      </c>
    </row>
    <row r="5" spans="1:11" x14ac:dyDescent="0.25">
      <c r="A5">
        <v>160</v>
      </c>
      <c r="E5">
        <f>10^2</f>
        <v>100</v>
      </c>
    </row>
    <row r="6" spans="1:11" x14ac:dyDescent="0.25">
      <c r="A6">
        <v>190</v>
      </c>
      <c r="E6">
        <f t="shared" ref="E6:E8" si="0">10^2</f>
        <v>100</v>
      </c>
      <c r="I6" s="10">
        <f>HARMEAN(J3:J4)</f>
        <v>480</v>
      </c>
      <c r="J6" s="10" t="s">
        <v>7</v>
      </c>
      <c r="K6" s="10"/>
    </row>
    <row r="7" spans="1:11" x14ac:dyDescent="0.25">
      <c r="A7">
        <v>210</v>
      </c>
      <c r="E7">
        <f t="shared" si="0"/>
        <v>100</v>
      </c>
    </row>
    <row r="8" spans="1:11" x14ac:dyDescent="0.25">
      <c r="A8">
        <v>200</v>
      </c>
      <c r="E8">
        <f t="shared" si="0"/>
        <v>100</v>
      </c>
    </row>
    <row r="9" spans="1:11" x14ac:dyDescent="0.25">
      <c r="A9">
        <v>185</v>
      </c>
      <c r="E9">
        <f>10^3</f>
        <v>1000</v>
      </c>
    </row>
    <row r="10" spans="1:11" x14ac:dyDescent="0.25">
      <c r="A10">
        <v>195</v>
      </c>
      <c r="E10">
        <f t="shared" ref="E10:E11" si="1">10^3</f>
        <v>1000</v>
      </c>
    </row>
    <row r="11" spans="1:11" x14ac:dyDescent="0.25">
      <c r="E11">
        <f t="shared" si="1"/>
        <v>1000</v>
      </c>
    </row>
    <row r="12" spans="1:11" x14ac:dyDescent="0.25">
      <c r="A12" s="4">
        <f>AVERAGE(A3:A10)</f>
        <v>186.25</v>
      </c>
      <c r="B12" s="5" t="s">
        <v>8</v>
      </c>
      <c r="C12" s="5"/>
      <c r="E12">
        <f>10^4</f>
        <v>10000</v>
      </c>
    </row>
    <row r="13" spans="1:11" x14ac:dyDescent="0.25">
      <c r="E13">
        <f t="shared" ref="E13:E14" si="2">10^4</f>
        <v>10000</v>
      </c>
    </row>
    <row r="14" spans="1:11" x14ac:dyDescent="0.25">
      <c r="A14" s="11" t="s">
        <v>9</v>
      </c>
      <c r="B14" s="11"/>
      <c r="C14" s="11"/>
      <c r="E14">
        <f t="shared" si="2"/>
        <v>10000</v>
      </c>
    </row>
    <row r="15" spans="1:11" x14ac:dyDescent="0.25">
      <c r="C15" t="s">
        <v>10</v>
      </c>
      <c r="E15">
        <f>10^5</f>
        <v>100000</v>
      </c>
    </row>
    <row r="16" spans="1:11" x14ac:dyDescent="0.25">
      <c r="A16" t="s">
        <v>11</v>
      </c>
      <c r="B16">
        <v>4.2</v>
      </c>
      <c r="C16">
        <v>1</v>
      </c>
      <c r="E16">
        <f>10^5</f>
        <v>100000</v>
      </c>
    </row>
    <row r="17" spans="1:7" x14ac:dyDescent="0.25">
      <c r="A17" t="s">
        <v>12</v>
      </c>
      <c r="B17">
        <v>3.1</v>
      </c>
      <c r="C17">
        <v>1.5</v>
      </c>
    </row>
    <row r="18" spans="1:7" x14ac:dyDescent="0.25">
      <c r="E18" s="8">
        <f>GEOMEAN(E3:E16)</f>
        <v>1178.7686347935874</v>
      </c>
      <c r="F18" s="9" t="s">
        <v>13</v>
      </c>
      <c r="G18" s="9"/>
    </row>
    <row r="19" spans="1:7" x14ac:dyDescent="0.25">
      <c r="A19" s="6">
        <f>B7</f>
        <v>0</v>
      </c>
      <c r="B19" s="7" t="s">
        <v>14</v>
      </c>
      <c r="C19" s="7"/>
      <c r="E19" s="9"/>
      <c r="F19" s="9" t="s">
        <v>15</v>
      </c>
      <c r="G19" s="9"/>
    </row>
  </sheetData>
  <mergeCells count="4">
    <mergeCell ref="A14:C14"/>
    <mergeCell ref="A1:C1"/>
    <mergeCell ref="E1:G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DA9A-9B68-4E13-9CB2-7472BF22D2B0}">
  <dimension ref="C7:K60"/>
  <sheetViews>
    <sheetView tabSelected="1" zoomScale="150" zoomScaleNormal="150" workbookViewId="0">
      <selection activeCell="H17" sqref="H17"/>
    </sheetView>
  </sheetViews>
  <sheetFormatPr defaultRowHeight="15.75" x14ac:dyDescent="0.25"/>
  <sheetData>
    <row r="7" spans="4:7" x14ac:dyDescent="0.25">
      <c r="D7">
        <v>160</v>
      </c>
      <c r="G7" s="15">
        <f>AVERAGE(D7:D14)</f>
        <v>186.25</v>
      </c>
    </row>
    <row r="8" spans="4:7" x14ac:dyDescent="0.25">
      <c r="D8">
        <v>170</v>
      </c>
      <c r="G8" s="15">
        <f>GEOMEAN(D7:D14)</f>
        <v>185.62280452834563</v>
      </c>
    </row>
    <row r="9" spans="4:7" x14ac:dyDescent="0.25">
      <c r="D9">
        <v>180</v>
      </c>
      <c r="G9" s="15">
        <f>HARMEAN(D7:D14)</f>
        <v>184.98571882289937</v>
      </c>
    </row>
    <row r="10" spans="4:7" x14ac:dyDescent="0.25">
      <c r="D10">
        <v>185</v>
      </c>
    </row>
    <row r="11" spans="4:7" x14ac:dyDescent="0.25">
      <c r="D11">
        <v>190</v>
      </c>
    </row>
    <row r="12" spans="4:7" x14ac:dyDescent="0.25">
      <c r="D12">
        <v>195</v>
      </c>
    </row>
    <row r="13" spans="4:7" x14ac:dyDescent="0.25">
      <c r="D13">
        <v>200</v>
      </c>
    </row>
    <row r="14" spans="4:7" x14ac:dyDescent="0.25">
      <c r="D14">
        <v>210</v>
      </c>
    </row>
    <row r="22" spans="3:6" x14ac:dyDescent="0.25">
      <c r="D22" t="s">
        <v>16</v>
      </c>
      <c r="E22">
        <v>4.2</v>
      </c>
      <c r="F22">
        <v>1</v>
      </c>
    </row>
    <row r="23" spans="3:6" x14ac:dyDescent="0.25">
      <c r="D23" t="s">
        <v>17</v>
      </c>
      <c r="E23">
        <v>3.1</v>
      </c>
      <c r="F23">
        <v>1.5</v>
      </c>
    </row>
    <row r="26" spans="3:6" x14ac:dyDescent="0.25">
      <c r="C26" t="s">
        <v>18</v>
      </c>
      <c r="D26">
        <f>(E22*F22+E23*F23)/(F22+F23)</f>
        <v>3.5400000000000005</v>
      </c>
    </row>
    <row r="37" spans="4:8" x14ac:dyDescent="0.25">
      <c r="D37">
        <v>100</v>
      </c>
      <c r="G37">
        <v>100</v>
      </c>
      <c r="H37">
        <f t="array" ref="H37:H40">FREQUENCY(D37:D50,G37:G40)</f>
        <v>6</v>
      </c>
    </row>
    <row r="38" spans="4:8" x14ac:dyDescent="0.25">
      <c r="D38">
        <v>100</v>
      </c>
      <c r="G38">
        <v>1000</v>
      </c>
      <c r="H38">
        <v>3</v>
      </c>
    </row>
    <row r="39" spans="4:8" x14ac:dyDescent="0.25">
      <c r="D39">
        <v>100</v>
      </c>
      <c r="G39">
        <v>10000</v>
      </c>
      <c r="H39">
        <v>3</v>
      </c>
    </row>
    <row r="40" spans="4:8" x14ac:dyDescent="0.25">
      <c r="D40">
        <v>100</v>
      </c>
      <c r="G40">
        <v>100000</v>
      </c>
      <c r="H40">
        <v>2</v>
      </c>
    </row>
    <row r="41" spans="4:8" x14ac:dyDescent="0.25">
      <c r="D41">
        <v>100</v>
      </c>
    </row>
    <row r="42" spans="4:8" x14ac:dyDescent="0.25">
      <c r="D42">
        <v>100</v>
      </c>
    </row>
    <row r="43" spans="4:8" x14ac:dyDescent="0.25">
      <c r="D43">
        <v>1000</v>
      </c>
    </row>
    <row r="44" spans="4:8" x14ac:dyDescent="0.25">
      <c r="D44">
        <v>1000</v>
      </c>
      <c r="G44">
        <f>GEOMEAN(D37:D50)</f>
        <v>1178.7686347935874</v>
      </c>
    </row>
    <row r="45" spans="4:8" x14ac:dyDescent="0.25">
      <c r="D45">
        <v>1000</v>
      </c>
    </row>
    <row r="46" spans="4:8" x14ac:dyDescent="0.25">
      <c r="D46">
        <v>10000</v>
      </c>
      <c r="G46">
        <f>AVERAGE(D37:D50)</f>
        <v>16685.714285714286</v>
      </c>
    </row>
    <row r="47" spans="4:8" x14ac:dyDescent="0.25">
      <c r="D47">
        <v>10000</v>
      </c>
    </row>
    <row r="48" spans="4:8" x14ac:dyDescent="0.25">
      <c r="D48">
        <v>10000</v>
      </c>
    </row>
    <row r="49" spans="4:11" x14ac:dyDescent="0.25">
      <c r="D49">
        <v>100000</v>
      </c>
    </row>
    <row r="50" spans="4:11" x14ac:dyDescent="0.25">
      <c r="D50">
        <v>100000</v>
      </c>
    </row>
    <row r="53" spans="4:11" x14ac:dyDescent="0.25">
      <c r="E53" t="s">
        <v>5</v>
      </c>
      <c r="F53" t="s">
        <v>19</v>
      </c>
      <c r="H53" t="s">
        <v>23</v>
      </c>
    </row>
    <row r="54" spans="4:11" x14ac:dyDescent="0.25">
      <c r="D54" t="s">
        <v>16</v>
      </c>
      <c r="E54">
        <v>60000</v>
      </c>
      <c r="F54">
        <v>400</v>
      </c>
      <c r="H54">
        <f>E54/F54</f>
        <v>150</v>
      </c>
    </row>
    <row r="55" spans="4:11" x14ac:dyDescent="0.25">
      <c r="D55" t="s">
        <v>17</v>
      </c>
      <c r="E55">
        <v>60000</v>
      </c>
      <c r="F55">
        <v>600</v>
      </c>
      <c r="H55">
        <f>E55/F55</f>
        <v>100</v>
      </c>
    </row>
    <row r="56" spans="4:11" x14ac:dyDescent="0.25">
      <c r="E56">
        <f>SUM(E54:E55)</f>
        <v>120000</v>
      </c>
      <c r="H56">
        <f>SUM(H54:H55)</f>
        <v>250</v>
      </c>
      <c r="K56">
        <f>E56/H56</f>
        <v>480</v>
      </c>
    </row>
    <row r="58" spans="4:11" x14ac:dyDescent="0.25">
      <c r="D58" t="s">
        <v>20</v>
      </c>
      <c r="E58" t="s">
        <v>21</v>
      </c>
      <c r="F58">
        <f>AVERAGE(F54:F55)</f>
        <v>500</v>
      </c>
    </row>
    <row r="60" spans="4:11" x14ac:dyDescent="0.25">
      <c r="E60" t="s">
        <v>22</v>
      </c>
      <c r="F60">
        <f>HARMEAN(F54:F55)</f>
        <v>480</v>
      </c>
    </row>
  </sheetData>
  <sortState ref="D7:D14">
    <sortCondition ref="D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557D307D4B946BF7C8BABF78C6DD8" ma:contentTypeVersion="14" ma:contentTypeDescription="Create a new document." ma:contentTypeScope="" ma:versionID="55fce6844b57d9c0915e49f0aeeaee18">
  <xsd:schema xmlns:xsd="http://www.w3.org/2001/XMLSchema" xmlns:xs="http://www.w3.org/2001/XMLSchema" xmlns:p="http://schemas.microsoft.com/office/2006/metadata/properties" xmlns:ns3="e7025386-0e74-41b1-8919-d3748f8d37fe" xmlns:ns4="aa4ddfd8-cfda-4103-b16f-719c0c26cbc1" targetNamespace="http://schemas.microsoft.com/office/2006/metadata/properties" ma:root="true" ma:fieldsID="62d5daa0182b571f87ab0de1d68953f3" ns3:_="" ns4:_="">
    <xsd:import namespace="e7025386-0e74-41b1-8919-d3748f8d37fe"/>
    <xsd:import namespace="aa4ddfd8-cfda-4103-b16f-719c0c26cb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25386-0e74-41b1-8919-d3748f8d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ddfd8-cfda-4103-b16f-719c0c26c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D50EB-798E-4966-9DB3-16544F1ED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25386-0e74-41b1-8919-d3748f8d37fe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A1C70-B304-4E8F-9F0F-273AF70DF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909B6-79E8-4131-8DCB-8B8375310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e7025386-0e74-41b1-8919-d3748f8d37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Przykład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Krzysztof Sikora</cp:lastModifiedBy>
  <cp:revision/>
  <dcterms:created xsi:type="dcterms:W3CDTF">2020-04-08T22:00:52Z</dcterms:created>
  <dcterms:modified xsi:type="dcterms:W3CDTF">2022-05-07T12:25:29Z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0x01010092A557D307D4B946BF7C8BABF78C6DD8</vt:lpwstr>
  </property>
</Properties>
</file>