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ksikora\OneDrive - Akademia Techniczno-Humanistyczna\statystyka medyczna\ZADANIA\"/>
    </mc:Choice>
  </mc:AlternateContent>
  <xr:revisionPtr revIDLastSave="14" documentId="8_{2944600F-BCB6-4899-9ADF-28B09B278104}" xr6:coauthVersionLast="36" xr6:coauthVersionMax="47" xr10:uidLastSave="{DD5F1B3A-2794-4E17-B1A0-62980B05B999}"/>
  <bookViews>
    <workbookView xWindow="0" yWindow="0" windowWidth="28770" windowHeight="12060" activeTab="3" xr2:uid="{00000000-000D-0000-FFFF-FFFF00000000}"/>
  </bookViews>
  <sheets>
    <sheet name="Współczynnik Yuel’a" sheetId="6" r:id="rId1"/>
    <sheet name="Arkusz1" sheetId="7" r:id="rId2"/>
    <sheet name="Zadanie 2" sheetId="1" r:id="rId3"/>
    <sheet name="Zadanie 5" sheetId="5" r:id="rId4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6" l="1"/>
  <c r="F16" i="1" l="1"/>
  <c r="F15" i="1"/>
  <c r="F14" i="1" l="1"/>
  <c r="F13" i="1"/>
  <c r="F12" i="1"/>
  <c r="F11" i="1"/>
  <c r="O32" i="1" l="1"/>
  <c r="O33" i="1" s="1"/>
  <c r="O27" i="1"/>
  <c r="O28" i="1"/>
  <c r="J14" i="1"/>
  <c r="J13" i="1"/>
</calcChain>
</file>

<file path=xl/sharedStrings.xml><?xml version="1.0" encoding="utf-8"?>
<sst xmlns="http://schemas.openxmlformats.org/spreadsheetml/2006/main" count="38" uniqueCount="34">
  <si>
    <t>Choroba</t>
  </si>
  <si>
    <t>Tak</t>
  </si>
  <si>
    <t>Nie</t>
  </si>
  <si>
    <t>Szczepienie</t>
  </si>
  <si>
    <t>Q=</t>
  </si>
  <si>
    <r>
      <t xml:space="preserve">Standardowe równanie linii prostej ma postać: </t>
    </r>
    <r>
      <rPr>
        <b/>
        <i/>
        <sz val="11"/>
        <color theme="1"/>
        <rFont val="Calibri"/>
        <family val="2"/>
        <charset val="238"/>
        <scheme val="minor"/>
      </rPr>
      <t>y=mx+b</t>
    </r>
    <r>
      <rPr>
        <b/>
        <sz val="11"/>
        <color theme="1"/>
        <rFont val="Calibri"/>
        <family val="2"/>
        <charset val="238"/>
        <scheme val="minor"/>
      </rPr>
      <t xml:space="preserve">
Równanie służące do wyznaczania współczynnika nachylenia </t>
    </r>
    <r>
      <rPr>
        <b/>
        <i/>
        <sz val="11"/>
        <color theme="1"/>
        <rFont val="Calibri"/>
        <family val="2"/>
        <charset val="238"/>
        <scheme val="minor"/>
      </rPr>
      <t>m</t>
    </r>
    <r>
      <rPr>
        <b/>
        <sz val="11"/>
        <color theme="1"/>
        <rFont val="Calibri"/>
        <family val="2"/>
        <charset val="238"/>
        <scheme val="minor"/>
      </rPr>
      <t xml:space="preserve"> i punktu przecięcia </t>
    </r>
    <r>
      <rPr>
        <b/>
        <i/>
        <sz val="11"/>
        <color theme="1"/>
        <rFont val="Calibri"/>
        <family val="2"/>
        <charset val="238"/>
        <scheme val="minor"/>
      </rPr>
      <t>b</t>
    </r>
    <r>
      <rPr>
        <b/>
        <sz val="11"/>
        <color theme="1"/>
        <rFont val="Calibri"/>
        <family val="2"/>
        <charset val="238"/>
        <scheme val="minor"/>
      </rPr>
      <t xml:space="preserve"> metodą najmniejszych kwadratów przedstawia się następująco:</t>
    </r>
  </si>
  <si>
    <t>1) W pewnym zakładzie przemysłowym dokonano pomiaru zużycia energii w kWh
 przy różnej wielkości produkcji:</t>
  </si>
  <si>
    <r>
      <t xml:space="preserve">Produkcja </t>
    </r>
    <r>
      <rPr>
        <b/>
        <i/>
        <sz val="11"/>
        <color theme="1"/>
        <rFont val="Calibri"/>
        <family val="2"/>
        <charset val="238"/>
        <scheme val="minor"/>
      </rPr>
      <t>x</t>
    </r>
    <r>
      <rPr>
        <b/>
        <sz val="11"/>
        <color theme="1"/>
        <rFont val="Calibri"/>
        <family val="2"/>
        <charset val="238"/>
        <scheme val="minor"/>
      </rPr>
      <t>(tys.)</t>
    </r>
  </si>
  <si>
    <r>
      <t xml:space="preserve">Energia </t>
    </r>
    <r>
      <rPr>
        <b/>
        <i/>
        <sz val="11"/>
        <color theme="1"/>
        <rFont val="Calibri"/>
        <family val="2"/>
        <charset val="238"/>
        <scheme val="minor"/>
      </rPr>
      <t>y</t>
    </r>
    <r>
      <rPr>
        <b/>
        <sz val="11"/>
        <color theme="1"/>
        <rFont val="Calibri"/>
        <family val="2"/>
        <charset val="238"/>
        <scheme val="minor"/>
      </rPr>
      <t xml:space="preserve"> [kWh]</t>
    </r>
  </si>
  <si>
    <t>N=</t>
  </si>
  <si>
    <t>Liczb punktów</t>
  </si>
  <si>
    <t>y=mx+b</t>
  </si>
  <si>
    <t>Suma X=</t>
  </si>
  <si>
    <t>Suma Y=</t>
  </si>
  <si>
    <t>m=</t>
  </si>
  <si>
    <t>Suma XY=</t>
  </si>
  <si>
    <t>b=</t>
  </si>
  <si>
    <t>Suma (x^2)</t>
  </si>
  <si>
    <t>Suma (y^2)</t>
  </si>
  <si>
    <t>r=</t>
  </si>
  <si>
    <t>R^2</t>
  </si>
  <si>
    <t>5)	Z populacji nastolatków wybrano grupę 20 i określono ich wagę i wzrost
a)	Porównując średnia i medinę oraz biorąc pod uwagę współczynnik skośności sprawdzić czy podane dane są symetryczne.
b)	Sporządzić wykres rozrzutu (diagram korelacji-korelogram).
c)	Podać równanie regresji dla zależności:
a.	Wagi od wzrostu,
b.	Wzrostu od wagi.</t>
  </si>
  <si>
    <t>Wzrost</t>
  </si>
  <si>
    <t>Waga</t>
  </si>
  <si>
    <t>a)</t>
  </si>
  <si>
    <r>
      <t>x</t>
    </r>
    <r>
      <rPr>
        <b/>
        <vertAlign val="subscript"/>
        <sz val="11"/>
        <color theme="1"/>
        <rFont val="Calibri"/>
        <family val="2"/>
        <charset val="238"/>
        <scheme val="minor"/>
      </rPr>
      <t>wzrost</t>
    </r>
  </si>
  <si>
    <r>
      <t>x</t>
    </r>
    <r>
      <rPr>
        <b/>
        <vertAlign val="subscript"/>
        <sz val="11"/>
        <color theme="1"/>
        <rFont val="Calibri"/>
        <family val="2"/>
        <charset val="238"/>
        <scheme val="minor"/>
      </rPr>
      <t>waga</t>
    </r>
  </si>
  <si>
    <t>Skośność</t>
  </si>
  <si>
    <r>
      <t>Me</t>
    </r>
    <r>
      <rPr>
        <b/>
        <vertAlign val="subscript"/>
        <sz val="11"/>
        <color theme="1"/>
        <rFont val="Calibri"/>
        <family val="2"/>
        <charset val="238"/>
        <scheme val="minor"/>
      </rPr>
      <t>wzrost</t>
    </r>
  </si>
  <si>
    <r>
      <t>A</t>
    </r>
    <r>
      <rPr>
        <b/>
        <vertAlign val="subscript"/>
        <sz val="11"/>
        <color theme="1"/>
        <rFont val="Calibri"/>
        <family val="2"/>
        <charset val="238"/>
        <scheme val="minor"/>
      </rPr>
      <t>dwzrost</t>
    </r>
  </si>
  <si>
    <r>
      <t>Me</t>
    </r>
    <r>
      <rPr>
        <b/>
        <vertAlign val="subscript"/>
        <sz val="11"/>
        <color theme="1"/>
        <rFont val="Calibri"/>
        <family val="2"/>
        <charset val="238"/>
        <scheme val="minor"/>
      </rPr>
      <t>waga</t>
    </r>
  </si>
  <si>
    <r>
      <t>A</t>
    </r>
    <r>
      <rPr>
        <b/>
        <vertAlign val="subscript"/>
        <sz val="11"/>
        <color theme="1"/>
        <rFont val="Calibri"/>
        <family val="2"/>
        <charset val="238"/>
        <scheme val="minor"/>
      </rPr>
      <t>dwaga</t>
    </r>
  </si>
  <si>
    <r>
      <t>s</t>
    </r>
    <r>
      <rPr>
        <b/>
        <vertAlign val="subscript"/>
        <sz val="11"/>
        <color theme="1"/>
        <rFont val="Calibri"/>
        <family val="2"/>
        <charset val="238"/>
        <scheme val="minor"/>
      </rPr>
      <t>wzrost</t>
    </r>
  </si>
  <si>
    <r>
      <t>s</t>
    </r>
    <r>
      <rPr>
        <b/>
        <vertAlign val="subscript"/>
        <sz val="11"/>
        <color theme="1"/>
        <rFont val="Calibri"/>
        <family val="2"/>
        <charset val="238"/>
        <scheme val="minor"/>
      </rPr>
      <t>waga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</si>
</sst>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3" borderId="7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9" xfId="0" applyBorder="1"/>
    <xf numFmtId="0" fontId="1" fillId="0" borderId="1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15" xfId="0" applyBorder="1"/>
    <xf numFmtId="0" fontId="5" fillId="0" borderId="0" xfId="0" applyFont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7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" fillId="0" borderId="9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800" b="1"/>
              <a:t>Zależność zużycia energii od produkcji przemysłowej</a:t>
            </a:r>
            <a:endParaRPr lang="en-US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'Zadanie 2'!$C$11</c:f>
              <c:strCache>
                <c:ptCount val="1"/>
                <c:pt idx="0">
                  <c:v>Energia y [kWh]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9313051412218192"/>
                  <c:y val="1.9650872817955113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600" b="1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/>
                      <a:t>y = 2,0286x + 1,0952</a:t>
                    </a:r>
                    <a:br>
                      <a:rPr lang="en-US" sz="1600" b="1" baseline="0"/>
                    </a:br>
                    <a:r>
                      <a:rPr lang="en-US" sz="1600" b="1" baseline="0"/>
                      <a:t>R² = 0,9888</a:t>
                    </a:r>
                    <a:endParaRPr lang="en-US" sz="1600" b="1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l-PL"/>
                </a:p>
              </c:txPr>
            </c:trendlineLbl>
          </c:trendline>
          <c:xVal>
            <c:numRef>
              <c:f>'Zadanie 2'!$B$12:$B$18</c:f>
              <c:numCache>
                <c:formatCode>General</c:formatCode>
                <c:ptCount val="7"/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</c:numCache>
            </c:numRef>
          </c:xVal>
          <c:yVal>
            <c:numRef>
              <c:f>'Zadanie 2'!$C$12:$C$18</c:f>
              <c:numCache>
                <c:formatCode>General</c:formatCode>
                <c:ptCount val="7"/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8</c:v>
                </c:pt>
                <c:pt idx="5">
                  <c:v>9</c:v>
                </c:pt>
                <c:pt idx="6">
                  <c:v>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02-4BFB-AD0D-79F6DE829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9874360"/>
        <c:axId val="589874752"/>
      </c:scatterChart>
      <c:valAx>
        <c:axId val="589874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 sz="1800" b="1"/>
                  <a:t>Produkcja [tys. sztuk]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89874752"/>
        <c:crosses val="autoZero"/>
        <c:crossBetween val="midCat"/>
      </c:valAx>
      <c:valAx>
        <c:axId val="589874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 sz="1800" b="1"/>
                  <a:t>Energia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8987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10</xdr:row>
          <xdr:rowOff>9525</xdr:rowOff>
        </xdr:from>
        <xdr:to>
          <xdr:col>4</xdr:col>
          <xdr:colOff>323850</xdr:colOff>
          <xdr:row>12</xdr:row>
          <xdr:rowOff>28575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171449</xdr:colOff>
      <xdr:row>20</xdr:row>
      <xdr:rowOff>38099</xdr:rowOff>
    </xdr:from>
    <xdr:to>
      <xdr:col>10</xdr:col>
      <xdr:colOff>504825</xdr:colOff>
      <xdr:row>43</xdr:row>
      <xdr:rowOff>9525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323850</xdr:colOff>
      <xdr:row>12</xdr:row>
      <xdr:rowOff>104775</xdr:rowOff>
    </xdr:from>
    <xdr:to>
      <xdr:col>15</xdr:col>
      <xdr:colOff>407194</xdr:colOff>
      <xdr:row>15</xdr:row>
      <xdr:rowOff>109537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9150" y="2419350"/>
          <a:ext cx="3131344" cy="604837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10</xdr:col>
      <xdr:colOff>371475</xdr:colOff>
      <xdr:row>7</xdr:row>
      <xdr:rowOff>180975</xdr:rowOff>
    </xdr:from>
    <xdr:to>
      <xdr:col>15</xdr:col>
      <xdr:colOff>388145</xdr:colOff>
      <xdr:row>11</xdr:row>
      <xdr:rowOff>123825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6775" y="1514475"/>
          <a:ext cx="3064670" cy="72390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12</xdr:col>
      <xdr:colOff>504825</xdr:colOff>
      <xdr:row>16</xdr:row>
      <xdr:rowOff>190500</xdr:rowOff>
    </xdr:from>
    <xdr:to>
      <xdr:col>22</xdr:col>
      <xdr:colOff>608538</xdr:colOff>
      <xdr:row>23</xdr:row>
      <xdr:rowOff>68162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6E01907-B502-4648-97F0-398DCFECE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839325" y="3324225"/>
          <a:ext cx="6199713" cy="12302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262775</xdr:colOff>
      <xdr:row>2</xdr:row>
      <xdr:rowOff>13335</xdr:rowOff>
    </xdr:from>
    <xdr:to>
      <xdr:col>28</xdr:col>
      <xdr:colOff>447629</xdr:colOff>
      <xdr:row>22</xdr:row>
      <xdr:rowOff>83025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A823B3B-F6D3-4B1D-A726-F0DD93739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7975" y="394335"/>
          <a:ext cx="9938454" cy="4241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5D8AA-1474-49AA-8D4A-F02D59D0496D}">
  <dimension ref="C2:G17"/>
  <sheetViews>
    <sheetView topLeftCell="A4" zoomScale="180" zoomScaleNormal="180" workbookViewId="0">
      <selection activeCell="D17" sqref="D17"/>
    </sheetView>
  </sheetViews>
  <sheetFormatPr defaultRowHeight="15" x14ac:dyDescent="0.25"/>
  <sheetData>
    <row r="2" spans="3:7" ht="15.75" thickBot="1" x14ac:dyDescent="0.3"/>
    <row r="3" spans="3:7" ht="16.5" thickBot="1" x14ac:dyDescent="0.3">
      <c r="C3" s="16"/>
      <c r="D3" s="17"/>
      <c r="E3" s="20" t="s">
        <v>0</v>
      </c>
      <c r="F3" s="21"/>
      <c r="G3" s="22"/>
    </row>
    <row r="4" spans="3:7" ht="16.5" thickBot="1" x14ac:dyDescent="0.3">
      <c r="C4" s="18"/>
      <c r="D4" s="19"/>
      <c r="E4" s="13" t="s">
        <v>1</v>
      </c>
      <c r="F4" s="13" t="s">
        <v>2</v>
      </c>
      <c r="G4" s="23"/>
    </row>
    <row r="5" spans="3:7" ht="33.75" customHeight="1" thickBot="1" x14ac:dyDescent="0.3">
      <c r="C5" s="24" t="s">
        <v>3</v>
      </c>
      <c r="D5" s="13" t="s">
        <v>1</v>
      </c>
      <c r="E5" s="13">
        <v>7</v>
      </c>
      <c r="F5" s="13">
        <v>17</v>
      </c>
      <c r="G5" s="13">
        <v>24</v>
      </c>
    </row>
    <row r="6" spans="3:7" ht="37.5" customHeight="1" thickBot="1" x14ac:dyDescent="0.3">
      <c r="C6" s="25"/>
      <c r="D6" s="13" t="s">
        <v>2</v>
      </c>
      <c r="E6" s="13">
        <v>10</v>
      </c>
      <c r="F6" s="13">
        <v>6</v>
      </c>
      <c r="G6" s="13">
        <v>16</v>
      </c>
    </row>
    <row r="7" spans="3:7" ht="16.5" thickBot="1" x14ac:dyDescent="0.3">
      <c r="C7" s="12"/>
      <c r="D7" s="12"/>
      <c r="E7" s="12"/>
      <c r="F7" s="14"/>
      <c r="G7" s="13">
        <v>40</v>
      </c>
    </row>
    <row r="17" spans="3:4" x14ac:dyDescent="0.25">
      <c r="C17" t="s">
        <v>4</v>
      </c>
      <c r="D17">
        <f>(E5*F6-E6*F5)/(E5*F6+E6*F5)</f>
        <v>-0.60377358490566035</v>
      </c>
    </row>
  </sheetData>
  <mergeCells count="4">
    <mergeCell ref="C3:D4"/>
    <mergeCell ref="E3:F3"/>
    <mergeCell ref="G3:G4"/>
    <mergeCell ref="C5:C6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Unknown" shapeId="3077" r:id="rId4">
          <objectPr defaultSize="0" autoPict="0" r:id="rId5">
            <anchor moveWithCells="1" sizeWithCells="1">
              <from>
                <xdr:col>2</xdr:col>
                <xdr:colOff>85725</xdr:colOff>
                <xdr:row>10</xdr:row>
                <xdr:rowOff>9525</xdr:rowOff>
              </from>
              <to>
                <xdr:col>4</xdr:col>
                <xdr:colOff>323850</xdr:colOff>
                <xdr:row>12</xdr:row>
                <xdr:rowOff>28575</xdr:rowOff>
              </to>
            </anchor>
          </objectPr>
        </oleObject>
      </mc:Choice>
      <mc:Fallback>
        <oleObject progId="Unknown" shapeId="307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96906-E984-4F76-A68F-0028C3F2A68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3"/>
  <sheetViews>
    <sheetView topLeftCell="A4" workbookViewId="0">
      <selection activeCell="X19" sqref="X19"/>
    </sheetView>
  </sheetViews>
  <sheetFormatPr defaultRowHeight="15" x14ac:dyDescent="0.25"/>
  <cols>
    <col min="2" max="2" width="12.140625" customWidth="1"/>
    <col min="3" max="3" width="14.28515625" customWidth="1"/>
    <col min="4" max="4" width="14.42578125" customWidth="1"/>
    <col min="5" max="5" width="19" customWidth="1"/>
    <col min="7" max="7" width="13.7109375" bestFit="1" customWidth="1"/>
    <col min="8" max="8" width="11.5703125" customWidth="1"/>
  </cols>
  <sheetData>
    <row r="1" spans="2:16" x14ac:dyDescent="0.25">
      <c r="K1" s="37" t="s">
        <v>5</v>
      </c>
      <c r="L1" s="38"/>
      <c r="M1" s="38"/>
      <c r="N1" s="38"/>
      <c r="O1" s="38"/>
      <c r="P1" s="38"/>
    </row>
    <row r="2" spans="2:16" ht="15.75" thickBot="1" x14ac:dyDescent="0.3">
      <c r="K2" s="38"/>
      <c r="L2" s="38"/>
      <c r="M2" s="38"/>
      <c r="N2" s="38"/>
      <c r="O2" s="38"/>
      <c r="P2" s="38"/>
    </row>
    <row r="3" spans="2:16" x14ac:dyDescent="0.25">
      <c r="B3" s="26" t="s">
        <v>6</v>
      </c>
      <c r="C3" s="27"/>
      <c r="D3" s="27"/>
      <c r="E3" s="27"/>
      <c r="F3" s="27"/>
      <c r="G3" s="27"/>
      <c r="H3" s="28"/>
      <c r="K3" s="38"/>
      <c r="L3" s="38"/>
      <c r="M3" s="38"/>
      <c r="N3" s="38"/>
      <c r="O3" s="38"/>
      <c r="P3" s="38"/>
    </row>
    <row r="4" spans="2:16" x14ac:dyDescent="0.25">
      <c r="B4" s="29"/>
      <c r="C4" s="30"/>
      <c r="D4" s="30"/>
      <c r="E4" s="30"/>
      <c r="F4" s="30"/>
      <c r="G4" s="30"/>
      <c r="H4" s="31"/>
      <c r="K4" s="38"/>
      <c r="L4" s="38"/>
      <c r="M4" s="38"/>
      <c r="N4" s="38"/>
      <c r="O4" s="38"/>
      <c r="P4" s="38"/>
    </row>
    <row r="5" spans="2:16" x14ac:dyDescent="0.25">
      <c r="B5" s="29"/>
      <c r="C5" s="30"/>
      <c r="D5" s="30"/>
      <c r="E5" s="30"/>
      <c r="F5" s="30"/>
      <c r="G5" s="30"/>
      <c r="H5" s="31"/>
    </row>
    <row r="6" spans="2:16" x14ac:dyDescent="0.25">
      <c r="B6" s="29"/>
      <c r="C6" s="30"/>
      <c r="D6" s="30"/>
      <c r="E6" s="30"/>
      <c r="F6" s="30"/>
      <c r="G6" s="30"/>
      <c r="H6" s="31"/>
    </row>
    <row r="7" spans="2:16" x14ac:dyDescent="0.25">
      <c r="B7" s="29"/>
      <c r="C7" s="30"/>
      <c r="D7" s="30"/>
      <c r="E7" s="30"/>
      <c r="F7" s="30"/>
      <c r="G7" s="30"/>
      <c r="H7" s="31"/>
    </row>
    <row r="8" spans="2:16" x14ac:dyDescent="0.25">
      <c r="B8" s="29"/>
      <c r="C8" s="30"/>
      <c r="D8" s="30"/>
      <c r="E8" s="30"/>
      <c r="F8" s="30"/>
      <c r="G8" s="30"/>
      <c r="H8" s="31"/>
    </row>
    <row r="9" spans="2:16" ht="15.75" thickBot="1" x14ac:dyDescent="0.3">
      <c r="B9" s="32"/>
      <c r="C9" s="33"/>
      <c r="D9" s="33"/>
      <c r="E9" s="33"/>
      <c r="F9" s="33"/>
      <c r="G9" s="33"/>
      <c r="H9" s="34"/>
    </row>
    <row r="10" spans="2:16" ht="15.75" thickBot="1" x14ac:dyDescent="0.3"/>
    <row r="11" spans="2:16" ht="15.75" thickBot="1" x14ac:dyDescent="0.3">
      <c r="B11" s="35" t="s">
        <v>7</v>
      </c>
      <c r="C11" s="35" t="s">
        <v>8</v>
      </c>
      <c r="E11" s="7" t="s">
        <v>9</v>
      </c>
      <c r="F11" s="7">
        <f>COUNT(C13:C18)</f>
        <v>6</v>
      </c>
      <c r="G11" s="7" t="s">
        <v>10</v>
      </c>
      <c r="I11" s="39" t="s">
        <v>11</v>
      </c>
      <c r="J11" s="40"/>
    </row>
    <row r="12" spans="2:16" ht="15.75" thickBot="1" x14ac:dyDescent="0.3">
      <c r="B12" s="36"/>
      <c r="C12" s="36"/>
      <c r="E12" s="7" t="s">
        <v>12</v>
      </c>
      <c r="F12" s="7">
        <f>SUM(B13:B18)</f>
        <v>15</v>
      </c>
    </row>
    <row r="13" spans="2:16" ht="15.75" thickBot="1" x14ac:dyDescent="0.3">
      <c r="B13" s="1">
        <v>0</v>
      </c>
      <c r="C13" s="2">
        <v>1</v>
      </c>
      <c r="E13" s="7" t="s">
        <v>13</v>
      </c>
      <c r="F13" s="7">
        <f>SUM(C13:C18)</f>
        <v>37</v>
      </c>
      <c r="I13" s="3" t="s">
        <v>14</v>
      </c>
      <c r="J13" s="4">
        <f>(F11*F14-F12*F13)/(F11*F15-F12^2)</f>
        <v>2.0285714285714285</v>
      </c>
    </row>
    <row r="14" spans="2:16" ht="15.75" thickBot="1" x14ac:dyDescent="0.3">
      <c r="B14" s="1">
        <v>1</v>
      </c>
      <c r="C14" s="2">
        <v>3</v>
      </c>
      <c r="E14" s="7" t="s">
        <v>15</v>
      </c>
      <c r="F14" s="7">
        <f>SUMPRODUCT(B13:B18,C13:C18)</f>
        <v>128</v>
      </c>
      <c r="I14" s="5" t="s">
        <v>16</v>
      </c>
      <c r="J14" s="6">
        <f>(F13*F15-F12*F14)/(F11*F15-F12^2)</f>
        <v>1.0952380952380953</v>
      </c>
    </row>
    <row r="15" spans="2:16" ht="15.75" thickBot="1" x14ac:dyDescent="0.3">
      <c r="B15" s="1">
        <v>2</v>
      </c>
      <c r="C15" s="2">
        <v>5</v>
      </c>
      <c r="E15" s="7" t="s">
        <v>17</v>
      </c>
      <c r="F15" s="7">
        <f>SUMSQ(B13:B18)</f>
        <v>55</v>
      </c>
    </row>
    <row r="16" spans="2:16" ht="15.75" thickBot="1" x14ac:dyDescent="0.3">
      <c r="B16" s="1">
        <v>3</v>
      </c>
      <c r="C16" s="2">
        <v>8</v>
      </c>
      <c r="E16" s="15" t="s">
        <v>18</v>
      </c>
      <c r="F16">
        <f>SUMSQ(C13:C18)</f>
        <v>301</v>
      </c>
    </row>
    <row r="17" spans="2:15" ht="15.75" thickBot="1" x14ac:dyDescent="0.3">
      <c r="B17" s="1">
        <v>4</v>
      </c>
      <c r="C17" s="2">
        <v>9</v>
      </c>
    </row>
    <row r="18" spans="2:15" ht="15.75" thickBot="1" x14ac:dyDescent="0.3">
      <c r="B18" s="1">
        <v>5</v>
      </c>
      <c r="C18" s="2">
        <v>11</v>
      </c>
    </row>
    <row r="27" spans="2:15" x14ac:dyDescent="0.25">
      <c r="N27" t="s">
        <v>14</v>
      </c>
      <c r="O27">
        <f>(F11*F14-F12*F13)/(F11*F15-F12^2)</f>
        <v>2.0285714285714285</v>
      </c>
    </row>
    <row r="28" spans="2:15" x14ac:dyDescent="0.25">
      <c r="N28" t="s">
        <v>16</v>
      </c>
      <c r="O28">
        <f>(F13*F15-F12*F14)/(F11*F15-F12^2)</f>
        <v>1.0952380952380953</v>
      </c>
    </row>
    <row r="32" spans="2:15" x14ac:dyDescent="0.25">
      <c r="N32" t="s">
        <v>19</v>
      </c>
      <c r="O32">
        <f>(F11*F14-F12*F13)/((F11*F15-F12^2)*(F11*F16-F13^2))^0.5</f>
        <v>0.99436135028116646</v>
      </c>
    </row>
    <row r="33" spans="14:15" x14ac:dyDescent="0.25">
      <c r="N33" t="s">
        <v>20</v>
      </c>
      <c r="O33">
        <f>O32^2</f>
        <v>0.98875449493298462</v>
      </c>
    </row>
  </sheetData>
  <mergeCells count="5">
    <mergeCell ref="B3:H9"/>
    <mergeCell ref="B11:B12"/>
    <mergeCell ref="C11:C12"/>
    <mergeCell ref="K1:P4"/>
    <mergeCell ref="I11:J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30213-8C4F-4B00-B1C0-DAB49428738A}">
  <dimension ref="B1:L31"/>
  <sheetViews>
    <sheetView tabSelected="1" workbookViewId="0">
      <selection activeCell="F18" sqref="F18"/>
    </sheetView>
  </sheetViews>
  <sheetFormatPr defaultRowHeight="15" x14ac:dyDescent="0.25"/>
  <sheetData>
    <row r="1" spans="2:12" ht="15.75" thickBot="1" x14ac:dyDescent="0.3"/>
    <row r="2" spans="2:12" ht="14.45" customHeight="1" x14ac:dyDescent="0.25">
      <c r="B2" s="41" t="s">
        <v>21</v>
      </c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2:12" x14ac:dyDescent="0.25">
      <c r="B3" s="44"/>
      <c r="C3" s="45"/>
      <c r="D3" s="45"/>
      <c r="E3" s="45"/>
      <c r="F3" s="45"/>
      <c r="G3" s="45"/>
      <c r="H3" s="45"/>
      <c r="I3" s="45"/>
      <c r="J3" s="45"/>
      <c r="K3" s="45"/>
      <c r="L3" s="46"/>
    </row>
    <row r="4" spans="2:12" x14ac:dyDescent="0.25">
      <c r="B4" s="44"/>
      <c r="C4" s="45"/>
      <c r="D4" s="45"/>
      <c r="E4" s="45"/>
      <c r="F4" s="45"/>
      <c r="G4" s="45"/>
      <c r="H4" s="45"/>
      <c r="I4" s="45"/>
      <c r="J4" s="45"/>
      <c r="K4" s="45"/>
      <c r="L4" s="46"/>
    </row>
    <row r="5" spans="2:12" x14ac:dyDescent="0.25">
      <c r="B5" s="44"/>
      <c r="C5" s="45"/>
      <c r="D5" s="45"/>
      <c r="E5" s="45"/>
      <c r="F5" s="45"/>
      <c r="G5" s="45"/>
      <c r="H5" s="45"/>
      <c r="I5" s="45"/>
      <c r="J5" s="45"/>
      <c r="K5" s="45"/>
      <c r="L5" s="46"/>
    </row>
    <row r="6" spans="2:12" x14ac:dyDescent="0.25">
      <c r="B6" s="44"/>
      <c r="C6" s="45"/>
      <c r="D6" s="45"/>
      <c r="E6" s="45"/>
      <c r="F6" s="45"/>
      <c r="G6" s="45"/>
      <c r="H6" s="45"/>
      <c r="I6" s="45"/>
      <c r="J6" s="45"/>
      <c r="K6" s="45"/>
      <c r="L6" s="46"/>
    </row>
    <row r="7" spans="2:12" x14ac:dyDescent="0.25">
      <c r="B7" s="44"/>
      <c r="C7" s="45"/>
      <c r="D7" s="45"/>
      <c r="E7" s="45"/>
      <c r="F7" s="45"/>
      <c r="G7" s="45"/>
      <c r="H7" s="45"/>
      <c r="I7" s="45"/>
      <c r="J7" s="45"/>
      <c r="K7" s="45"/>
      <c r="L7" s="46"/>
    </row>
    <row r="8" spans="2:12" x14ac:dyDescent="0.25">
      <c r="B8" s="44"/>
      <c r="C8" s="45"/>
      <c r="D8" s="45"/>
      <c r="E8" s="45"/>
      <c r="F8" s="45"/>
      <c r="G8" s="45"/>
      <c r="H8" s="45"/>
      <c r="I8" s="45"/>
      <c r="J8" s="45"/>
      <c r="K8" s="45"/>
      <c r="L8" s="46"/>
    </row>
    <row r="9" spans="2:12" ht="15.75" thickBot="1" x14ac:dyDescent="0.3">
      <c r="B9" s="47"/>
      <c r="C9" s="48"/>
      <c r="D9" s="48"/>
      <c r="E9" s="48"/>
      <c r="F9" s="48"/>
      <c r="G9" s="48"/>
      <c r="H9" s="48"/>
      <c r="I9" s="48"/>
      <c r="J9" s="48"/>
      <c r="K9" s="48"/>
      <c r="L9" s="49"/>
    </row>
    <row r="10" spans="2:12" ht="15.75" thickBot="1" x14ac:dyDescent="0.3"/>
    <row r="11" spans="2:12" ht="18.75" thickBot="1" x14ac:dyDescent="0.4">
      <c r="D11" s="8" t="s">
        <v>22</v>
      </c>
      <c r="E11" s="9" t="s">
        <v>23</v>
      </c>
      <c r="G11" t="s">
        <v>24</v>
      </c>
      <c r="H11" s="11" t="s">
        <v>25</v>
      </c>
      <c r="I11" s="10"/>
    </row>
    <row r="12" spans="2:12" ht="18.75" thickBot="1" x14ac:dyDescent="0.4">
      <c r="D12" s="1">
        <v>162</v>
      </c>
      <c r="E12" s="2">
        <v>50</v>
      </c>
      <c r="H12" s="11" t="s">
        <v>26</v>
      </c>
      <c r="I12" s="10"/>
    </row>
    <row r="13" spans="2:12" ht="15.75" thickBot="1" x14ac:dyDescent="0.3">
      <c r="D13" s="1">
        <v>166</v>
      </c>
      <c r="E13" s="2">
        <v>54</v>
      </c>
      <c r="K13" s="50" t="s">
        <v>27</v>
      </c>
      <c r="L13" s="50"/>
    </row>
    <row r="14" spans="2:12" ht="18.75" thickBot="1" x14ac:dyDescent="0.4">
      <c r="D14" s="1">
        <v>172</v>
      </c>
      <c r="E14" s="2">
        <v>63</v>
      </c>
      <c r="H14" s="11" t="s">
        <v>28</v>
      </c>
      <c r="I14" s="10"/>
      <c r="K14" s="11" t="s">
        <v>29</v>
      </c>
      <c r="L14" s="10"/>
    </row>
    <row r="15" spans="2:12" ht="18.75" thickBot="1" x14ac:dyDescent="0.4">
      <c r="D15" s="1">
        <v>173</v>
      </c>
      <c r="E15" s="2">
        <v>65</v>
      </c>
      <c r="H15" s="11" t="s">
        <v>30</v>
      </c>
      <c r="I15" s="10"/>
      <c r="K15" s="11" t="s">
        <v>31</v>
      </c>
      <c r="L15" s="10"/>
    </row>
    <row r="16" spans="2:12" ht="15.75" thickBot="1" x14ac:dyDescent="0.3">
      <c r="D16" s="1">
        <v>176</v>
      </c>
      <c r="E16" s="2">
        <v>70</v>
      </c>
    </row>
    <row r="17" spans="4:9" ht="18.75" thickBot="1" x14ac:dyDescent="0.4">
      <c r="D17" s="1">
        <v>183</v>
      </c>
      <c r="E17" s="2">
        <v>80</v>
      </c>
      <c r="H17" s="11" t="s">
        <v>32</v>
      </c>
      <c r="I17" s="10"/>
    </row>
    <row r="18" spans="4:9" ht="18.75" thickBot="1" x14ac:dyDescent="0.4">
      <c r="D18" s="1">
        <v>176</v>
      </c>
      <c r="E18" s="2">
        <v>72</v>
      </c>
      <c r="H18" s="11" t="s">
        <v>33</v>
      </c>
      <c r="I18" s="10"/>
    </row>
    <row r="19" spans="4:9" ht="15.75" thickBot="1" x14ac:dyDescent="0.3">
      <c r="D19" s="1">
        <v>186</v>
      </c>
      <c r="E19" s="2">
        <v>82</v>
      </c>
    </row>
    <row r="20" spans="4:9" ht="15.75" thickBot="1" x14ac:dyDescent="0.3">
      <c r="D20" s="1">
        <v>178</v>
      </c>
      <c r="E20" s="2">
        <v>73</v>
      </c>
    </row>
    <row r="21" spans="4:9" ht="15.75" thickBot="1" x14ac:dyDescent="0.3">
      <c r="D21" s="1">
        <v>172</v>
      </c>
      <c r="E21" s="2">
        <v>64</v>
      </c>
    </row>
    <row r="22" spans="4:9" ht="15.75" thickBot="1" x14ac:dyDescent="0.3">
      <c r="D22" s="1">
        <v>170</v>
      </c>
      <c r="E22" s="2">
        <v>61</v>
      </c>
    </row>
    <row r="23" spans="4:9" ht="15.75" thickBot="1" x14ac:dyDescent="0.3">
      <c r="D23" s="1">
        <v>182</v>
      </c>
      <c r="E23" s="2">
        <v>78</v>
      </c>
    </row>
    <row r="24" spans="4:9" ht="15.75" thickBot="1" x14ac:dyDescent="0.3">
      <c r="D24" s="1">
        <v>177</v>
      </c>
      <c r="E24" s="2">
        <v>70</v>
      </c>
    </row>
    <row r="25" spans="4:9" ht="15.75" thickBot="1" x14ac:dyDescent="0.3">
      <c r="D25" s="1">
        <v>174</v>
      </c>
      <c r="E25" s="2">
        <v>67</v>
      </c>
    </row>
    <row r="26" spans="4:9" ht="15.75" thickBot="1" x14ac:dyDescent="0.3">
      <c r="D26" s="1">
        <v>180</v>
      </c>
      <c r="E26" s="2">
        <v>76</v>
      </c>
    </row>
    <row r="27" spans="4:9" ht="15.75" thickBot="1" x14ac:dyDescent="0.3">
      <c r="D27" s="1">
        <v>165</v>
      </c>
      <c r="E27" s="2">
        <v>52</v>
      </c>
    </row>
    <row r="28" spans="4:9" ht="15.75" thickBot="1" x14ac:dyDescent="0.3">
      <c r="D28" s="1">
        <v>168</v>
      </c>
      <c r="E28" s="2">
        <v>57</v>
      </c>
    </row>
    <row r="29" spans="4:9" ht="15.75" thickBot="1" x14ac:dyDescent="0.3">
      <c r="D29" s="1">
        <v>164</v>
      </c>
      <c r="E29" s="2">
        <v>53</v>
      </c>
    </row>
    <row r="30" spans="4:9" ht="15.75" thickBot="1" x14ac:dyDescent="0.3">
      <c r="D30" s="1">
        <v>167</v>
      </c>
      <c r="E30" s="2">
        <v>56</v>
      </c>
    </row>
    <row r="31" spans="4:9" ht="15.75" thickBot="1" x14ac:dyDescent="0.3">
      <c r="D31" s="1">
        <v>163</v>
      </c>
      <c r="E31" s="2">
        <v>50</v>
      </c>
    </row>
  </sheetData>
  <mergeCells count="2">
    <mergeCell ref="B2:L9"/>
    <mergeCell ref="K13:L1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A557D307D4B946BF7C8BABF78C6DD8" ma:contentTypeVersion="13" ma:contentTypeDescription="Create a new document." ma:contentTypeScope="" ma:versionID="779e3ace2fc65bc9246318cc170c8f87">
  <xsd:schema xmlns:xsd="http://www.w3.org/2001/XMLSchema" xmlns:xs="http://www.w3.org/2001/XMLSchema" xmlns:p="http://schemas.microsoft.com/office/2006/metadata/properties" xmlns:ns3="e7025386-0e74-41b1-8919-d3748f8d37fe" xmlns:ns4="aa4ddfd8-cfda-4103-b16f-719c0c26cbc1" targetNamespace="http://schemas.microsoft.com/office/2006/metadata/properties" ma:root="true" ma:fieldsID="93e15f17a9867e40fef4aafa52792fab" ns3:_="" ns4:_="">
    <xsd:import namespace="e7025386-0e74-41b1-8919-d3748f8d37fe"/>
    <xsd:import namespace="aa4ddfd8-cfda-4103-b16f-719c0c26cb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025386-0e74-41b1-8919-d3748f8d37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4ddfd8-cfda-4103-b16f-719c0c26cbc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4A3EC1-BBB0-45AB-9A95-068AF021D6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025386-0e74-41b1-8919-d3748f8d37fe"/>
    <ds:schemaRef ds:uri="aa4ddfd8-cfda-4103-b16f-719c0c26cb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D444DA-C0A9-4E9A-8DCC-304FB44600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5FE418-050C-4EFA-8472-50276C87E6A9}">
  <ds:schemaRefs>
    <ds:schemaRef ds:uri="http://purl.org/dc/terms/"/>
    <ds:schemaRef ds:uri="http://schemas.openxmlformats.org/package/2006/metadata/core-properties"/>
    <ds:schemaRef ds:uri="aa4ddfd8-cfda-4103-b16f-719c0c26cbc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7025386-0e74-41b1-8919-d3748f8d37f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Współczynnik Yuel’a</vt:lpstr>
      <vt:lpstr>Arkusz1</vt:lpstr>
      <vt:lpstr>Zadanie 2</vt:lpstr>
      <vt:lpstr>Zadanie 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Kacper</dc:creator>
  <cp:keywords/>
  <dc:description/>
  <cp:lastModifiedBy>Krzysztof Sikora</cp:lastModifiedBy>
  <cp:revision/>
  <dcterms:created xsi:type="dcterms:W3CDTF">2020-02-29T21:08:27Z</dcterms:created>
  <dcterms:modified xsi:type="dcterms:W3CDTF">2022-07-02T11:25:04Z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0x01010092A557D307D4B946BF7C8BABF78C6DD8</vt:lpwstr>
  </property>
</Properties>
</file>